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<sst xmlns="http://schemas.openxmlformats.org/spreadsheetml/2006/main" count="317" uniqueCount="255">
  <si>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</si>
  <si>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</si>
  <si>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</si>
  <si>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</si>
  <si>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</si>
  <si>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</si>
  <si>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</si>
  <si>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</si>
  <si>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</si>
  <si>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</si>
  <si>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</si>
  <si>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</si>
  <si>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</si>
  <si>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</si>
  <si>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</si>
  <si>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</si>
  <si>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</si>
  <si>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</si>
  <si>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</si>
  <si>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</si>
  <si>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</si>
  <si>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</si>
  <si>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</si>
  <si>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</si>
  <si>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</si>
  <si>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</si>
  <si>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</si>
  <si>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</si>
  <si>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</si>
  <si>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</si>
  <si>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</si>
  <si>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</si>
  <si>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</si>
  <si>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</si>
  <si>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</si>
  <si>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</si>
  <si>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</si>
  <si>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</si>
  <si>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</si>
  <si>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</si>
  <si>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</si>
  <si>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</si>
  <si>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</si>
  <si>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</si>
  <si>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</si>
  <si>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</si>
  <si>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</si>
  <si>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</si>
  <si>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</si>
  <si>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</si>
  <si>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</si>
  <si>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</si>
  <si>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</si>
  <si>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</si>
  <si>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</si>
  <si>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</si>
  <si>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</si>
  <si>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</si>
  <si>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</si>
  <si>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</si>
  <si>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</si>
  <si>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</si>
  <si>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</si>
  <si>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</si>
  <si>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</si>
  <si>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</si>
  <si>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</si>
  <si>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</si>
  <si>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</si>
  <si>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</si>
  <si>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</si>
  <si>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</si>
  <si>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</si>
  <si>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</si>
  <si>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</si>
  <si>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</si>
  <si>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</si>
  <si>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</si>
  <si>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</si>
  <si>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</si>
  <si>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</si>
  <si>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</si>
  <si>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</si>
  <si>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</si>
  <si>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</si>
  <si>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</si>
  <si>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</si>
  <si>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</si>
  <si>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</si>
  <si>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</si>
  <si>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</si>
  <si>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</si>
  <si>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</si>
  <si>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</si>
  <si>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</si>
  <si>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</si>
  <si>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</si>
  <si>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</si>
  <si>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</si>
  <si>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</si>
  <si>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</si>
  <si>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</si>
  <si>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</si>
  <si>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</si>
  <si>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</si>
  <si>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</si>
  <si>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</si>
  <si>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</si>
  <si>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</si>
  <si>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</si>
  <si>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</si>
  <si>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</si>
  <si>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</si>
  <si>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</si>
  <si>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</si>
  <si>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</si>
  <si>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</si>
  <si>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</si>
  <si>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</si>
  <si>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</si>
  <si>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</si>
  <si>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</si>
  <si>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</si>
  <si>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</si>
  <si>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</si>
  <si>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</si>
  <si>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</si>
  <si>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</si>
  <si>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</si>
  <si>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</si>
  <si>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</si>
  <si>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</si>
  <si>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</si>
  <si>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</si>
  <si>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</si>
  <si>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</si>
  <si>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</si>
  <si>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</si>
  <si>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</si>
  <si>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</si>
  <si>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</si>
  <si>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</si>
  <si>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</si>
  <si>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</si>
  <si>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</si>
  <si>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</si>
  <si>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</si>
  <si>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</si>
  <si>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</si>
  <si>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</si>
  <si>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</si>
  <si>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</si>
  <si>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</si>
  <si>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</si>
  <si>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</si>
  <si>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</si>
  <si>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</si>
  <si>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</si>
  <si>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</si>
  <si>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</si>
  <si>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</si>
  <si>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</si>
  <si>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</si>
  <si>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</si>
  <si>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</si>
  <si>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</si>
  <si>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</si>
  <si>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</si>
  <si>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</si>
  <si>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</si>
  <si>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</si>
  <si>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</si>
  <si>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</si>
  <si>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</si>
  <si>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</si>
  <si>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</si>
  <si>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</si>
  <si>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</si>
  <si>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</si>
  <si>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</si>
  <si>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</si>
  <si>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</si>
  <si>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</si>
  <si>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</si>
  <si>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</si>
  <si>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</si>
  <si>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</si>
  <si>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</si>
  <si>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</si>
  <si>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</si>
  <si>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</si>
  <si>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</si>
  <si>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</si>
  <si>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</si>
  <si>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</si>
  <si>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</si>
  <si>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</si>
  <si>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</si>
  <si>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</si>
  <si>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</si>
  <si>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</si>
  <si>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</si>
  <si>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</si>
  <si>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</si>
  <si>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</si>
  <si>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</si>
  <si>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</si>
  <si>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</si>
  <si>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</si>
  <si>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</si>
  <si>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</si>
  <si>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</si>
  <si>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</si>
  <si>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</si>
  <si>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</si>
  <si>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</si>
  <si>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</si>
  <si>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</si>
  <si>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</si>
  <si>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</si>
  <si>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</si>
  <si>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</si>
  <si>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</si>
  <si>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</si>
  <si>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</si>
  <si>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</si>
  <si>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</si>
  <si>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</si>
  <si>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</si>
  <si>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</si>
  <si>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</si>
  <si>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</si>
  <si>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</si>
  <si>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</si>
  <si>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</si>
  <si>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</si>
  <si>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</si>
  <si>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</si>
  <si>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</si>
  <si>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</si>
  <si>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</si>
  <si>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</si>
  <si>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</si>
  <si>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</si>
  <si>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</si>
  <si>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Т.О.Соколовська</t>
  </si>
  <si>
    <t>О.П. Голованчук</t>
  </si>
  <si>
    <t>04344-2-15-98</t>
  </si>
  <si>
    <t>е-mail:inbox@sh.vn.court.gov.ua</t>
  </si>
  <si>
    <t>06 січня 2016 року</t>
  </si>
  <si>
    <t>2015 рік</t>
  </si>
  <si>
    <t>Шаргородський районний суд Вінницької області</t>
  </si>
  <si>
    <t>23500. Вінницька область</t>
  </si>
  <si>
    <t>м. Шаргород</t>
  </si>
  <si>
    <t>вул. Леніна. 231</t>
  </si>
</sst>
</file>

<file path=xl/styles.xml><?xml version="1.0" encoding="utf-8"?>
<styleSheet xmlns="http://schemas.openxmlformats.org/spreadsheetml/2006/main">
  <numFmts count="62">
    <numFmt numFmtId="5" formatCode="#,##0&quot;грн&quot;;\-#,##0&quot;грн&quot;"/>
    <numFmt numFmtId="6" formatCode="#,##0&quot;грн&quot;;[Red]\-#,##0&quot;грн&quot;"/>
    <numFmt numFmtId="7" formatCode="#,##0.00&quot;грн&quot;;\-#,##0.00&quot;грн&quot;"/>
    <numFmt numFmtId="8" formatCode="#,##0.00&quot;грн&quot;;[Red]\-#,##0.00&quot;грн&quot;"/>
    <numFmt numFmtId="42" formatCode="_-* #,##0&quot;грн&quot;_-;\-* #,##0&quot;грн&quot;_-;_-* &quot;-&quot;&quot;грн&quot;_-;_-@_-"/>
    <numFmt numFmtId="41" formatCode="_-* #,##0_г_р_н_-;\-* #,##0_г_р_н_-;_-* &quot;-&quot;_г_р_н_-;_-@_-"/>
    <numFmt numFmtId="44" formatCode="_-* #,##0.00&quot;грн&quot;_-;\-* #,##0.00&quot;грн&quot;_-;_-* &quot;-&quot;??&quot;грн&quot;_-;_-@_-"/>
    <numFmt numFmtId="43" formatCode="_-* #,##0.00_г_р_н_-;\-* #,##0.00_г_р_н_-;_-* &quot;-&quot;??_г_р_н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46</v>
      </c>
      <c r="F10" s="113">
        <v>46</v>
      </c>
      <c r="G10" s="113">
        <v>46</v>
      </c>
      <c r="H10" s="113">
        <v>3</v>
      </c>
      <c r="I10" s="113"/>
      <c r="J10" s="113"/>
      <c r="K10" s="113">
        <v>43</v>
      </c>
      <c r="L10" s="113"/>
      <c r="M10" s="117"/>
      <c r="N10" s="98"/>
      <c r="O10" s="120">
        <f>E10-F10</f>
        <v>0</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c r="F15" s="113"/>
      <c r="G15" s="113"/>
      <c r="H15" s="113"/>
      <c r="I15" s="113"/>
      <c r="J15" s="113"/>
      <c r="K15" s="113"/>
      <c r="L15" s="113"/>
      <c r="M15" s="113"/>
      <c r="N15" s="113" t="s">
        <v>147</v>
      </c>
      <c r="O15" s="120">
        <f t="shared" si="0"/>
        <v>0</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c r="F21" s="113"/>
      <c r="G21" s="113"/>
      <c r="H21" s="113"/>
      <c r="I21" s="113"/>
      <c r="J21" s="113"/>
      <c r="K21" s="113"/>
      <c r="L21" s="113"/>
      <c r="M21" s="113"/>
      <c r="N21" s="113" t="s">
        <v>147</v>
      </c>
      <c r="O21" s="120">
        <f t="shared" si="0"/>
        <v>0</v>
      </c>
      <c r="P21" s="24"/>
      <c r="Q21" s="77"/>
      <c r="R21" s="77"/>
      <c r="S21" s="77"/>
    </row>
    <row r="22" spans="1:19" ht="30" customHeight="1">
      <c r="A22" s="90">
        <v>13</v>
      </c>
      <c r="B22" s="63"/>
      <c r="C22" s="172" t="s">
        <v>140</v>
      </c>
      <c r="D22" s="172"/>
      <c r="E22" s="119">
        <v>1</v>
      </c>
      <c r="F22" s="119">
        <v>1</v>
      </c>
      <c r="G22" s="113">
        <v>1</v>
      </c>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47</v>
      </c>
      <c r="F23" s="113">
        <f>F10+F12+F15+F22</f>
        <v>47</v>
      </c>
      <c r="G23" s="113">
        <f>G10+G12+G15+G22</f>
        <v>47</v>
      </c>
      <c r="H23" s="113">
        <f>H10+H15</f>
        <v>3</v>
      </c>
      <c r="I23" s="113">
        <f>I10+I15</f>
        <v>0</v>
      </c>
      <c r="J23" s="113">
        <f>J10+J12+J15</f>
        <v>0</v>
      </c>
      <c r="K23" s="113">
        <f>K10+K12+K15</f>
        <v>43</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47</v>
      </c>
      <c r="G31" s="121">
        <v>44</v>
      </c>
      <c r="H31" s="121">
        <v>43</v>
      </c>
      <c r="I31" s="121">
        <v>34</v>
      </c>
      <c r="J31" s="121">
        <v>30</v>
      </c>
      <c r="K31" s="121">
        <v>1</v>
      </c>
      <c r="L31" s="121">
        <v>6</v>
      </c>
      <c r="M31" s="121"/>
      <c r="N31" s="121">
        <v>4</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&amp;L22BE480E&amp;CФорма № 2-А, Підрозділ: Шаргородський районний суд Вінницької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127</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220" t="s">
        <v>141</v>
      </c>
      <c r="D4" s="220" t="s">
        <v>142</v>
      </c>
      <c r="E4" s="219" t="s">
        <v>151</v>
      </c>
      <c r="F4" s="219"/>
      <c r="G4" s="219"/>
      <c r="H4" s="219"/>
      <c r="I4" s="219"/>
      <c r="J4" s="219"/>
      <c r="K4" s="219" t="s">
        <v>152</v>
      </c>
      <c r="L4" s="219"/>
      <c r="M4" s="216" t="s">
        <v>154</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21"/>
      <c r="D5" s="221"/>
      <c r="E5" s="202" t="s">
        <v>101</v>
      </c>
      <c r="F5" s="204" t="s">
        <v>0</v>
      </c>
      <c r="G5" s="205"/>
      <c r="H5" s="205"/>
      <c r="I5" s="205"/>
      <c r="J5" s="206"/>
      <c r="K5" s="219"/>
      <c r="L5" s="219"/>
      <c r="M5" s="215" t="s">
        <v>113</v>
      </c>
      <c r="N5" s="215" t="s">
        <v>114</v>
      </c>
      <c r="O5" s="20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22"/>
      <c r="D6" s="222"/>
      <c r="E6" s="203"/>
      <c r="F6" s="57" t="s">
        <v>16</v>
      </c>
      <c r="G6" s="57" t="s">
        <v>156</v>
      </c>
      <c r="H6" s="57" t="s">
        <v>17</v>
      </c>
      <c r="I6" s="57" t="s">
        <v>18</v>
      </c>
      <c r="J6" s="57" t="s">
        <v>19</v>
      </c>
      <c r="K6" s="56" t="s">
        <v>101</v>
      </c>
      <c r="L6" s="58" t="s">
        <v>149</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1</v>
      </c>
      <c r="E9" s="98">
        <v>1</v>
      </c>
      <c r="F9" s="98">
        <v>1</v>
      </c>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v>1</v>
      </c>
      <c r="E10" s="98">
        <v>1</v>
      </c>
      <c r="F10" s="98">
        <v>1</v>
      </c>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5</v>
      </c>
      <c r="E12" s="98">
        <v>5</v>
      </c>
      <c r="F12" s="98">
        <v>5</v>
      </c>
      <c r="G12" s="98">
        <v>4</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5</v>
      </c>
      <c r="E24" s="98">
        <v>5</v>
      </c>
      <c r="F24" s="98">
        <v>5</v>
      </c>
      <c r="G24" s="98">
        <v>4</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3</v>
      </c>
      <c r="E25" s="98">
        <v>3</v>
      </c>
      <c r="F25" s="98">
        <v>3</v>
      </c>
      <c r="G25" s="98">
        <v>3</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1</v>
      </c>
      <c r="E30" s="98"/>
      <c r="F30" s="98"/>
      <c r="G30" s="98"/>
      <c r="H30" s="98"/>
      <c r="I30" s="98"/>
      <c r="J30" s="98"/>
      <c r="K30" s="116">
        <v>1</v>
      </c>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v>1</v>
      </c>
      <c r="E34" s="98"/>
      <c r="F34" s="98"/>
      <c r="G34" s="98"/>
      <c r="H34" s="98"/>
      <c r="I34" s="98"/>
      <c r="J34" s="98"/>
      <c r="K34" s="116">
        <v>1</v>
      </c>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3</v>
      </c>
      <c r="E43" s="98">
        <v>3</v>
      </c>
      <c r="F43" s="98">
        <v>2</v>
      </c>
      <c r="G43" s="98"/>
      <c r="H43" s="98"/>
      <c r="I43" s="98"/>
      <c r="J43" s="98">
        <v>1</v>
      </c>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v>2</v>
      </c>
      <c r="E48" s="98">
        <v>2</v>
      </c>
      <c r="F48" s="98">
        <v>2</v>
      </c>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v>3</v>
      </c>
      <c r="E49" s="98">
        <v>3</v>
      </c>
      <c r="F49" s="98">
        <v>3</v>
      </c>
      <c r="G49" s="98">
        <v>3</v>
      </c>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v>3</v>
      </c>
      <c r="E50" s="98">
        <v>3</v>
      </c>
      <c r="F50" s="98">
        <v>3</v>
      </c>
      <c r="G50" s="98">
        <v>3</v>
      </c>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3</v>
      </c>
      <c r="D88" s="98">
        <v>27</v>
      </c>
      <c r="E88" s="98">
        <v>28</v>
      </c>
      <c r="F88" s="98">
        <v>21</v>
      </c>
      <c r="G88" s="98">
        <v>21</v>
      </c>
      <c r="H88" s="98">
        <v>2</v>
      </c>
      <c r="I88" s="98">
        <v>1</v>
      </c>
      <c r="J88" s="98">
        <v>4</v>
      </c>
      <c r="K88" s="116">
        <v>2</v>
      </c>
      <c r="L88" s="98"/>
      <c r="M88" s="98">
        <v>317</v>
      </c>
      <c r="N88" s="112"/>
      <c r="O88" s="98"/>
    </row>
    <row r="89" spans="1:16" s="4" customFormat="1" ht="33" customHeight="1">
      <c r="A89" s="44">
        <v>82</v>
      </c>
      <c r="B89" s="129" t="s">
        <v>196</v>
      </c>
      <c r="C89" s="112"/>
      <c r="D89" s="98">
        <v>1</v>
      </c>
      <c r="E89" s="98">
        <v>1</v>
      </c>
      <c r="F89" s="98"/>
      <c r="G89" s="98"/>
      <c r="H89" s="98">
        <v>1</v>
      </c>
      <c r="I89" s="98"/>
      <c r="J89" s="98"/>
      <c r="K89" s="116"/>
      <c r="L89" s="98"/>
      <c r="M89" s="98"/>
      <c r="N89" s="112"/>
      <c r="O89" s="98"/>
      <c r="P89" s="60"/>
    </row>
    <row r="90" spans="1:16" s="4" customFormat="1" ht="69.75" customHeight="1">
      <c r="A90" s="46">
        <v>83</v>
      </c>
      <c r="B90" s="129" t="s">
        <v>195</v>
      </c>
      <c r="C90" s="112">
        <v>2</v>
      </c>
      <c r="D90" s="98">
        <v>13</v>
      </c>
      <c r="E90" s="98">
        <v>15</v>
      </c>
      <c r="F90" s="98">
        <v>13</v>
      </c>
      <c r="G90" s="98">
        <v>13</v>
      </c>
      <c r="H90" s="98"/>
      <c r="I90" s="98"/>
      <c r="J90" s="98">
        <v>2</v>
      </c>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2</v>
      </c>
      <c r="D94" s="98">
        <v>13</v>
      </c>
      <c r="E94" s="98">
        <v>15</v>
      </c>
      <c r="F94" s="98">
        <v>13</v>
      </c>
      <c r="G94" s="98">
        <v>13</v>
      </c>
      <c r="H94" s="98"/>
      <c r="I94" s="98"/>
      <c r="J94" s="98">
        <v>2</v>
      </c>
      <c r="K94" s="116"/>
      <c r="L94" s="98"/>
      <c r="M94" s="98"/>
      <c r="N94" s="112"/>
      <c r="O94" s="98"/>
      <c r="P94" s="60"/>
    </row>
    <row r="95" spans="1:16" s="4" customFormat="1" ht="25.5" customHeight="1">
      <c r="A95" s="44">
        <v>88</v>
      </c>
      <c r="B95" s="129" t="s">
        <v>68</v>
      </c>
      <c r="C95" s="112"/>
      <c r="D95" s="98">
        <v>10</v>
      </c>
      <c r="E95" s="98">
        <v>8</v>
      </c>
      <c r="F95" s="98">
        <v>5</v>
      </c>
      <c r="G95" s="98">
        <v>5</v>
      </c>
      <c r="H95" s="98">
        <v>1</v>
      </c>
      <c r="I95" s="98"/>
      <c r="J95" s="98">
        <v>2</v>
      </c>
      <c r="K95" s="116">
        <v>2</v>
      </c>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4</v>
      </c>
      <c r="E97" s="98">
        <v>2</v>
      </c>
      <c r="F97" s="98"/>
      <c r="G97" s="98"/>
      <c r="H97" s="98"/>
      <c r="I97" s="98"/>
      <c r="J97" s="98">
        <v>2</v>
      </c>
      <c r="K97" s="116">
        <v>2</v>
      </c>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v>6</v>
      </c>
      <c r="E99" s="98">
        <v>6</v>
      </c>
      <c r="F99" s="98">
        <v>5</v>
      </c>
      <c r="G99" s="98">
        <v>5</v>
      </c>
      <c r="H99" s="98">
        <v>1</v>
      </c>
      <c r="I99" s="98"/>
      <c r="J99" s="98"/>
      <c r="K99" s="116"/>
      <c r="L99" s="98"/>
      <c r="M99" s="98"/>
      <c r="N99" s="112"/>
      <c r="O99" s="98"/>
      <c r="P99" s="61"/>
    </row>
    <row r="100" spans="1:16" s="4" customFormat="1" ht="25.5" customHeight="1">
      <c r="A100" s="46">
        <v>93</v>
      </c>
      <c r="B100" s="129" t="s">
        <v>229</v>
      </c>
      <c r="C100" s="112">
        <v>1</v>
      </c>
      <c r="D100" s="98">
        <v>3</v>
      </c>
      <c r="E100" s="98">
        <v>4</v>
      </c>
      <c r="F100" s="98">
        <v>3</v>
      </c>
      <c r="G100" s="98">
        <v>3</v>
      </c>
      <c r="H100" s="98"/>
      <c r="I100" s="98">
        <v>1</v>
      </c>
      <c r="J100" s="98"/>
      <c r="K100" s="116"/>
      <c r="L100" s="98"/>
      <c r="M100" s="98">
        <v>317</v>
      </c>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v>1</v>
      </c>
      <c r="D102" s="98">
        <v>3</v>
      </c>
      <c r="E102" s="98">
        <v>4</v>
      </c>
      <c r="F102" s="98">
        <v>3</v>
      </c>
      <c r="G102" s="98">
        <v>3</v>
      </c>
      <c r="H102" s="98"/>
      <c r="I102" s="98">
        <v>1</v>
      </c>
      <c r="J102" s="98"/>
      <c r="K102" s="116"/>
      <c r="L102" s="98"/>
      <c r="M102" s="98">
        <v>317</v>
      </c>
      <c r="N102" s="112"/>
      <c r="O102" s="98"/>
      <c r="P102" s="61"/>
    </row>
    <row r="103" spans="1:15" s="101" customFormat="1" ht="24.75" customHeight="1">
      <c r="A103" s="44">
        <v>96</v>
      </c>
      <c r="B103" s="131" t="s">
        <v>73</v>
      </c>
      <c r="C103" s="112"/>
      <c r="D103" s="98">
        <v>4</v>
      </c>
      <c r="E103" s="98">
        <v>3</v>
      </c>
      <c r="F103" s="98">
        <v>2</v>
      </c>
      <c r="G103" s="98">
        <v>2</v>
      </c>
      <c r="H103" s="98"/>
      <c r="I103" s="98"/>
      <c r="J103" s="98">
        <v>1</v>
      </c>
      <c r="K103" s="116">
        <v>1</v>
      </c>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4</v>
      </c>
      <c r="E108" s="98">
        <v>3</v>
      </c>
      <c r="F108" s="98">
        <v>2</v>
      </c>
      <c r="G108" s="98">
        <v>2</v>
      </c>
      <c r="H108" s="98"/>
      <c r="I108" s="98"/>
      <c r="J108" s="98">
        <v>1</v>
      </c>
      <c r="K108" s="116">
        <v>1</v>
      </c>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3</v>
      </c>
      <c r="D114" s="112">
        <f aca="true" t="shared" si="0" ref="D114:O114">SUM(D8,D9,D12,D29,D30,D43,D49,D52,D79,D88,D103,D109,D113)</f>
        <v>44</v>
      </c>
      <c r="E114" s="112">
        <f t="shared" si="0"/>
        <v>43</v>
      </c>
      <c r="F114" s="112">
        <f t="shared" si="0"/>
        <v>34</v>
      </c>
      <c r="G114" s="112">
        <f t="shared" si="0"/>
        <v>30</v>
      </c>
      <c r="H114" s="112">
        <f t="shared" si="0"/>
        <v>2</v>
      </c>
      <c r="I114" s="112">
        <f t="shared" si="0"/>
        <v>1</v>
      </c>
      <c r="J114" s="112">
        <f t="shared" si="0"/>
        <v>6</v>
      </c>
      <c r="K114" s="112">
        <f t="shared" si="0"/>
        <v>4</v>
      </c>
      <c r="L114" s="112">
        <f t="shared" si="0"/>
        <v>0</v>
      </c>
      <c r="M114" s="112">
        <f t="shared" si="0"/>
        <v>317</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&amp;L22BE480E&amp;CФорма № 2-А, Підрозділ: Шаргородський районний суд Вінницької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v>1</v>
      </c>
      <c r="F10" s="113">
        <v>1</v>
      </c>
      <c r="G10" s="122"/>
      <c r="H10" s="122"/>
      <c r="I10" s="114">
        <v>1</v>
      </c>
      <c r="J10" s="114"/>
      <c r="K10" s="114">
        <v>1</v>
      </c>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1</v>
      </c>
      <c r="F15" s="76">
        <f>SUM(F10:F14)</f>
        <v>1</v>
      </c>
      <c r="G15" s="76">
        <f>SUM(G10:G14)</f>
        <v>0</v>
      </c>
      <c r="H15" s="76">
        <f>SUM(H10:H14)</f>
        <v>0</v>
      </c>
      <c r="I15" s="76">
        <f aca="true" t="shared" si="0" ref="I15:O15">SUM(I10:I14)</f>
        <v>1</v>
      </c>
      <c r="J15" s="76">
        <f t="shared" si="0"/>
        <v>0</v>
      </c>
      <c r="K15" s="76">
        <f t="shared" si="0"/>
        <v>1</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&amp;L22BE480E&amp;CФорма № 2-А, Підрозділ: Шаргородський районний суд Вінницької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125</v>
      </c>
      <c r="B2" s="278"/>
      <c r="C2" s="278"/>
      <c r="D2" s="278"/>
      <c r="E2" s="278"/>
      <c r="F2" s="278"/>
      <c r="G2" s="278"/>
      <c r="H2" s="278"/>
      <c r="I2" s="278"/>
      <c r="J2" s="278"/>
      <c r="K2" s="278"/>
    </row>
    <row r="3" spans="1:16" ht="15.75">
      <c r="A3" s="21"/>
      <c r="B3" s="295"/>
      <c r="C3" s="295"/>
      <c r="D3" s="295"/>
      <c r="E3" s="295"/>
      <c r="F3" s="295"/>
      <c r="G3" s="295"/>
      <c r="H3" s="295"/>
      <c r="I3" s="295"/>
      <c r="J3" s="295"/>
      <c r="K3" s="295"/>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79" t="s">
        <v>96</v>
      </c>
      <c r="C5" s="280"/>
      <c r="D5" s="280"/>
      <c r="E5" s="280"/>
      <c r="F5" s="280"/>
      <c r="G5" s="280"/>
      <c r="H5" s="280"/>
      <c r="I5" s="280"/>
      <c r="J5" s="281"/>
      <c r="K5" s="123">
        <v>2</v>
      </c>
      <c r="L5" s="126"/>
      <c r="M5" s="23"/>
      <c r="N5" s="20"/>
      <c r="O5" s="20"/>
      <c r="P5" s="20"/>
      <c r="S5" s="310" t="s">
        <v>166</v>
      </c>
      <c r="T5" s="310"/>
      <c r="U5" s="310"/>
      <c r="V5" s="310"/>
      <c r="W5" s="310"/>
      <c r="X5" s="310"/>
      <c r="Y5" s="310"/>
      <c r="Z5" s="310"/>
    </row>
    <row r="6" spans="1:20" s="10" customFormat="1" ht="18" customHeight="1">
      <c r="A6" s="2">
        <f aca="true" t="shared" si="0" ref="A6:A13">A5+1</f>
        <v>2</v>
      </c>
      <c r="B6" s="305" t="s">
        <v>83</v>
      </c>
      <c r="C6" s="285" t="s">
        <v>121</v>
      </c>
      <c r="D6" s="286"/>
      <c r="E6" s="286"/>
      <c r="F6" s="286"/>
      <c r="G6" s="286"/>
      <c r="H6" s="286"/>
      <c r="I6" s="286"/>
      <c r="J6" s="287"/>
      <c r="K6" s="123"/>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c r="L7" s="33"/>
      <c r="M7" s="23"/>
      <c r="N7" s="20"/>
      <c r="O7" s="20"/>
      <c r="P7" s="20"/>
    </row>
    <row r="8" spans="1:16" s="10" customFormat="1" ht="16.5" customHeight="1">
      <c r="A8" s="2">
        <f t="shared" si="0"/>
        <v>4</v>
      </c>
      <c r="B8" s="305"/>
      <c r="C8" s="293"/>
      <c r="D8" s="294"/>
      <c r="E8" s="288" t="s">
        <v>124</v>
      </c>
      <c r="F8" s="289"/>
      <c r="G8" s="289"/>
      <c r="H8" s="289"/>
      <c r="I8" s="289"/>
      <c r="J8" s="290"/>
      <c r="K8" s="124"/>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c r="L10" s="33"/>
      <c r="M10" s="23"/>
      <c r="N10" s="20"/>
      <c r="O10" s="20"/>
      <c r="P10" s="20"/>
    </row>
    <row r="11" spans="1:16" s="10" customFormat="1" ht="17.25" customHeight="1">
      <c r="A11" s="2">
        <f t="shared" si="0"/>
        <v>7</v>
      </c>
      <c r="B11" s="305" t="s">
        <v>21</v>
      </c>
      <c r="C11" s="307" t="s">
        <v>108</v>
      </c>
      <c r="D11" s="308"/>
      <c r="E11" s="308"/>
      <c r="F11" s="308"/>
      <c r="G11" s="308"/>
      <c r="H11" s="308"/>
      <c r="I11" s="308"/>
      <c r="J11" s="309"/>
      <c r="K11" s="123"/>
      <c r="L11" s="33"/>
      <c r="M11" s="23"/>
      <c r="N11" s="20"/>
      <c r="O11" s="20"/>
      <c r="P11" s="20"/>
    </row>
    <row r="12" spans="1:16" s="10" customFormat="1" ht="15" customHeight="1">
      <c r="A12" s="2">
        <f t="shared" si="0"/>
        <v>8</v>
      </c>
      <c r="B12" s="305"/>
      <c r="C12" s="307" t="s">
        <v>112</v>
      </c>
      <c r="D12" s="308"/>
      <c r="E12" s="308"/>
      <c r="F12" s="308"/>
      <c r="G12" s="308"/>
      <c r="H12" s="308"/>
      <c r="I12" s="308"/>
      <c r="J12" s="309"/>
      <c r="K12" s="123"/>
      <c r="L12" s="33"/>
      <c r="M12" s="23"/>
      <c r="N12" s="20"/>
      <c r="O12" s="20"/>
      <c r="P12" s="20"/>
    </row>
    <row r="13" spans="1:19" s="10" customFormat="1" ht="18.75" customHeight="1">
      <c r="A13" s="2">
        <f t="shared" si="0"/>
        <v>9</v>
      </c>
      <c r="B13" s="305"/>
      <c r="C13" s="307" t="s">
        <v>109</v>
      </c>
      <c r="D13" s="308"/>
      <c r="E13" s="308"/>
      <c r="F13" s="308"/>
      <c r="G13" s="308"/>
      <c r="H13" s="308"/>
      <c r="I13" s="308"/>
      <c r="J13" s="309"/>
      <c r="K13" s="123"/>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v>3</v>
      </c>
      <c r="L14" s="33"/>
      <c r="M14" s="23"/>
      <c r="N14" s="20"/>
      <c r="O14" s="20"/>
      <c r="P14" s="20"/>
    </row>
    <row r="15" spans="1:16" s="10" customFormat="1" ht="19.5" customHeight="1">
      <c r="A15" s="2">
        <v>11</v>
      </c>
      <c r="B15" s="306"/>
      <c r="C15" s="269" t="s">
        <v>131</v>
      </c>
      <c r="D15" s="270"/>
      <c r="E15" s="270"/>
      <c r="F15" s="270"/>
      <c r="G15" s="270"/>
      <c r="H15" s="270"/>
      <c r="I15" s="270"/>
      <c r="J15" s="271"/>
      <c r="K15" s="125">
        <v>9</v>
      </c>
      <c r="L15" s="33"/>
      <c r="M15" s="23"/>
      <c r="N15" s="20"/>
      <c r="O15" s="20"/>
      <c r="P15" s="20"/>
    </row>
    <row r="16" spans="1:16" s="10" customFormat="1" ht="20.25" customHeight="1">
      <c r="A16" s="2">
        <v>12</v>
      </c>
      <c r="B16" s="306"/>
      <c r="C16" s="269" t="s">
        <v>130</v>
      </c>
      <c r="D16" s="270"/>
      <c r="E16" s="270"/>
      <c r="F16" s="270"/>
      <c r="G16" s="270"/>
      <c r="H16" s="270"/>
      <c r="I16" s="270"/>
      <c r="J16" s="271"/>
      <c r="K16" s="125">
        <v>2</v>
      </c>
      <c r="L16" s="33"/>
      <c r="M16" s="23"/>
      <c r="N16" s="20"/>
      <c r="O16" s="20"/>
      <c r="P16" s="20"/>
    </row>
    <row r="17" spans="1:16" s="10" customFormat="1" ht="22.5" customHeight="1">
      <c r="A17" s="2">
        <v>13</v>
      </c>
      <c r="B17" s="306"/>
      <c r="C17" s="266" t="s">
        <v>146</v>
      </c>
      <c r="D17" s="267"/>
      <c r="E17" s="267"/>
      <c r="F17" s="267"/>
      <c r="G17" s="267"/>
      <c r="H17" s="267"/>
      <c r="I17" s="267"/>
      <c r="J17" s="268"/>
      <c r="K17" s="125">
        <v>29</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c r="L19" s="33"/>
      <c r="M19" s="23"/>
      <c r="N19" s="20"/>
      <c r="O19" s="20"/>
      <c r="P19" s="20"/>
    </row>
    <row r="20" spans="1:16" s="10" customFormat="1" ht="24" customHeight="1">
      <c r="A20" s="2">
        <v>16</v>
      </c>
      <c r="B20" s="305" t="s">
        <v>0</v>
      </c>
      <c r="C20" s="302" t="s">
        <v>120</v>
      </c>
      <c r="D20" s="303"/>
      <c r="E20" s="303"/>
      <c r="F20" s="303"/>
      <c r="G20" s="303"/>
      <c r="H20" s="303"/>
      <c r="I20" s="303"/>
      <c r="J20" s="304"/>
      <c r="K20" s="113"/>
      <c r="L20" s="126"/>
      <c r="M20" s="23"/>
      <c r="N20" s="20"/>
      <c r="O20" s="20"/>
      <c r="P20" s="20"/>
    </row>
    <row r="21" spans="1:16" s="10" customFormat="1" ht="26.25" customHeight="1">
      <c r="A21" s="2">
        <v>17</v>
      </c>
      <c r="B21" s="305"/>
      <c r="C21" s="299" t="s">
        <v>11</v>
      </c>
      <c r="D21" s="300"/>
      <c r="E21" s="300"/>
      <c r="F21" s="300"/>
      <c r="G21" s="300"/>
      <c r="H21" s="300"/>
      <c r="I21" s="300"/>
      <c r="J21" s="301"/>
      <c r="K21" s="113"/>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1</v>
      </c>
      <c r="L25" s="34"/>
      <c r="M25" s="24"/>
      <c r="N25" s="20"/>
      <c r="O25" s="20"/>
      <c r="P25" s="20"/>
    </row>
    <row r="26" spans="1:16" s="10" customFormat="1" ht="18.75" customHeight="1">
      <c r="A26" s="2">
        <v>22</v>
      </c>
      <c r="B26" s="272" t="s">
        <v>132</v>
      </c>
      <c r="C26" s="273"/>
      <c r="D26" s="273"/>
      <c r="E26" s="273"/>
      <c r="F26" s="273"/>
      <c r="G26" s="273"/>
      <c r="H26" s="273"/>
      <c r="I26" s="273"/>
      <c r="J26" s="274"/>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1" t="s">
        <v>242</v>
      </c>
      <c r="C36" s="311"/>
      <c r="D36" s="311"/>
      <c r="E36" s="264" t="s">
        <v>247</v>
      </c>
      <c r="F36" s="264"/>
      <c r="G36" s="264"/>
      <c r="H36" s="160"/>
      <c r="I36" s="159"/>
      <c r="J36" s="161"/>
      <c r="K36" s="160"/>
      <c r="L36" s="162"/>
      <c r="M36" s="163"/>
      <c r="N36" s="164"/>
    </row>
    <row r="37" spans="1:15" ht="15.75">
      <c r="A37" s="83"/>
      <c r="B37" s="159" t="s">
        <v>243</v>
      </c>
      <c r="C37" s="154"/>
      <c r="D37" s="154"/>
      <c r="E37" s="263" t="s">
        <v>247</v>
      </c>
      <c r="F37" s="263"/>
      <c r="G37" s="263"/>
      <c r="H37" s="154"/>
      <c r="I37" s="154"/>
      <c r="J37" s="161"/>
      <c r="K37" s="160"/>
      <c r="L37" s="163"/>
      <c r="M37" s="163"/>
      <c r="N37" s="163"/>
      <c r="O37" s="84"/>
    </row>
    <row r="38" spans="1:15" ht="15.75" customHeight="1">
      <c r="A38" s="83"/>
      <c r="B38" s="154" t="s">
        <v>244</v>
      </c>
      <c r="C38" s="154"/>
      <c r="D38" s="154"/>
      <c r="E38" s="263" t="s">
        <v>248</v>
      </c>
      <c r="F38" s="263"/>
      <c r="G38" s="263"/>
      <c r="H38" s="154"/>
      <c r="I38" s="262" t="s">
        <v>249</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&amp;L22BE480E&amp;CФорма № 2-А, Підрозділ: Шаргородський районний суд Вінницької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250</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251</v>
      </c>
      <c r="D24" s="349"/>
      <c r="E24" s="349"/>
      <c r="F24" s="349"/>
      <c r="G24" s="349"/>
      <c r="H24" s="349"/>
      <c r="I24" s="349"/>
      <c r="J24" s="350"/>
    </row>
    <row r="25" spans="1:10" ht="19.5" customHeight="1">
      <c r="A25" s="347" t="s">
        <v>182</v>
      </c>
      <c r="B25" s="348"/>
      <c r="C25" s="317" t="s">
        <v>252</v>
      </c>
      <c r="D25" s="317"/>
      <c r="E25" s="317"/>
      <c r="F25" s="317"/>
      <c r="G25" s="317"/>
      <c r="H25" s="317"/>
      <c r="I25" s="317"/>
      <c r="J25" s="318"/>
    </row>
    <row r="26" spans="1:10" ht="18.75" customHeight="1">
      <c r="A26" s="351" t="s">
        <v>253</v>
      </c>
      <c r="B26" s="352"/>
      <c r="C26" s="352"/>
      <c r="D26" s="352"/>
      <c r="E26" s="352"/>
      <c r="F26" s="352"/>
      <c r="G26" s="352"/>
      <c r="H26" s="352"/>
      <c r="I26" s="352"/>
      <c r="J26" s="353"/>
    </row>
    <row r="27" spans="1:10" ht="20.25" customHeight="1">
      <c r="A27" s="316" t="s">
        <v>254</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&amp;L22BE480E&amp;C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Borodavka</cp:lastModifiedBy>
  <cp:lastPrinted>2015-12-10T14:23:53Z</cp:lastPrinted>
  <dcterms:created xsi:type="dcterms:W3CDTF">2015-09-09T11:49:13Z</dcterms:created>
  <dcterms:modified xsi:type="dcterms:W3CDTF">2016-01-29T09:49:31Z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2-А_00152_4.2015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22BE480E</vt:lpwstr>
  </property>
  <property fmtid="{D5CDD505-2E9C-101B-9397-08002B2CF9AE}" pid="10" name="Підрозд">
    <vt:lpwstr>Шаргородський районний суд Вінницької області</vt:lpwstr>
  </property>
  <property fmtid="{D5CDD505-2E9C-101B-9397-08002B2CF9AE}" pid="11" name="ПідрозділDB">
    <vt:i4>0</vt:i4>
  </property>
  <property fmtid="{D5CDD505-2E9C-101B-9397-08002B2CF9AE}" pid="12" name="Підрозділ">
    <vt:i4>329</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695EB1CE</vt:lpwstr>
  </property>
  <property fmtid="{D5CDD505-2E9C-101B-9397-08002B2CF9AE}" pid="17" name="Версія ">
    <vt:lpwstr>3.14.0.500</vt:lpwstr>
  </property>
</Properties>
</file>